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 activeTab="2"/>
  </bookViews>
  <sheets>
    <sheet name="Raw Data" sheetId="1" r:id="rId1"/>
    <sheet name="S5670" sheetId="3" r:id="rId2"/>
    <sheet name="S5674" sheetId="4" r:id="rId3"/>
  </sheets>
  <calcPr calcId="145621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" i="1"/>
  <c r="K15" i="1"/>
  <c r="K16" i="1"/>
  <c r="K17" i="1"/>
  <c r="K37" i="1"/>
  <c r="K36" i="1"/>
  <c r="K28" i="1"/>
  <c r="K29" i="1"/>
  <c r="K30" i="1"/>
  <c r="K31" i="1"/>
  <c r="K32" i="1"/>
  <c r="K33" i="1"/>
  <c r="K34" i="1"/>
  <c r="K35" i="1"/>
  <c r="K38" i="1"/>
  <c r="K39" i="1"/>
  <c r="K40" i="1"/>
  <c r="K5" i="1"/>
  <c r="K6" i="1"/>
  <c r="K7" i="1"/>
  <c r="K8" i="1"/>
  <c r="K9" i="1"/>
  <c r="K10" i="1"/>
  <c r="K11" i="1"/>
  <c r="K12" i="1"/>
  <c r="K13" i="1"/>
  <c r="K14" i="1"/>
  <c r="K18" i="1"/>
  <c r="K19" i="1"/>
  <c r="K20" i="1"/>
  <c r="K21" i="1"/>
  <c r="K22" i="1"/>
  <c r="K23" i="1"/>
  <c r="K24" i="1"/>
  <c r="K25" i="1"/>
  <c r="K26" i="1"/>
  <c r="K27" i="1"/>
  <c r="K4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D8" i="4"/>
  <c r="D35" i="1"/>
  <c r="D7" i="4"/>
  <c r="D6" i="4"/>
  <c r="D5" i="4"/>
  <c r="D4" i="4"/>
  <c r="D3" i="4"/>
  <c r="D2" i="4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<sst xmlns="http://schemas.openxmlformats.org/spreadsheetml/2006/main" count="149" uniqueCount="115">
  <si>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</si>
  <si>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</si>
  <si>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</si>
  <si>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</si>
  <si>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</si>
  <si>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</si>
  <si>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</si>
  <si>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</si>
  <si>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</si>
  <si>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</si>
  <si>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</si>
  <si>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</si>
  <si>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</si>
  <si>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</si>
  <si>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</si>
  <si>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</si>
  <si>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</si>
  <si>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</si>
  <si>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</si>
  <si>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</si>
  <si>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</si>
  <si>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</si>
  <si>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</si>
  <si>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</si>
  <si>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</si>
  <si>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</si>
  <si>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</si>
  <si>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</si>
  <si>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</si>
  <si>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A1</t>
  </si>
  <si>
    <t>A2</t>
  </si>
  <si>
    <t>A3,A4</t>
  </si>
  <si>
    <t>A5,A6,A7</t>
  </si>
  <si>
    <t>A8,A9,A10</t>
  </si>
  <si>
    <t>A11</t>
  </si>
  <si>
    <t>A11,A12,A13,A14</t>
  </si>
  <si>
    <t>A15,A16,A17,A18</t>
  </si>
  <si>
    <t>B1</t>
  </si>
  <si>
    <t>B2</t>
  </si>
  <si>
    <t>B3,B4</t>
  </si>
  <si>
    <t>B5,B6,B7</t>
  </si>
  <si>
    <t>B8,B9,B10</t>
  </si>
  <si>
    <t>B11,B12,B13,B14</t>
  </si>
  <si>
    <t>B15,B16,B17,B18</t>
  </si>
  <si>
    <t>14LN009</t>
  </si>
  <si>
    <t>S5670</t>
  </si>
  <si>
    <t>14LN010</t>
  </si>
  <si>
    <t>S5674</t>
  </si>
  <si>
    <t>14LN011</t>
  </si>
  <si>
    <t>14LN012</t>
  </si>
  <si>
    <t>14LN013</t>
  </si>
  <si>
    <t>14LN014</t>
  </si>
  <si>
    <t>A3</t>
  </si>
  <si>
    <t>14LN015</t>
  </si>
  <si>
    <t>B3</t>
  </si>
  <si>
    <t>14LN016</t>
  </si>
  <si>
    <t>A4</t>
  </si>
  <si>
    <t>14LN017</t>
  </si>
  <si>
    <t>A5</t>
  </si>
  <si>
    <t>14LN018</t>
  </si>
  <si>
    <t>B4</t>
  </si>
  <si>
    <t>14LN019</t>
  </si>
  <si>
    <t>A6</t>
  </si>
  <si>
    <t>14LN020</t>
  </si>
  <si>
    <t>B5</t>
  </si>
  <si>
    <t>14LN021</t>
  </si>
  <si>
    <t>A7</t>
  </si>
  <si>
    <t>14LN022</t>
  </si>
  <si>
    <t>B6</t>
  </si>
  <si>
    <t>14LN023</t>
  </si>
  <si>
    <t>A8</t>
  </si>
  <si>
    <t>14LN024</t>
  </si>
  <si>
    <t>B7</t>
  </si>
  <si>
    <t>14LN025</t>
  </si>
  <si>
    <t>A9</t>
  </si>
  <si>
    <t>15LH001</t>
  </si>
  <si>
    <t>B8</t>
  </si>
  <si>
    <t>15LH002</t>
  </si>
  <si>
    <t>`</t>
  </si>
  <si>
    <t>A10</t>
  </si>
  <si>
    <t>15LH003</t>
  </si>
  <si>
    <t>15LH004</t>
  </si>
  <si>
    <t>B9</t>
  </si>
  <si>
    <t>15LH005</t>
  </si>
  <si>
    <t>A12</t>
  </si>
  <si>
    <t>B12</t>
  </si>
  <si>
    <t>15LH006</t>
  </si>
  <si>
    <t>B10</t>
  </si>
  <si>
    <t>15LH007</t>
  </si>
  <si>
    <t>A13</t>
  </si>
  <si>
    <t>15LH008</t>
  </si>
  <si>
    <t>A14</t>
  </si>
  <si>
    <t>15LH009</t>
  </si>
  <si>
    <t>B11</t>
  </si>
  <si>
    <t>15LH010</t>
  </si>
  <si>
    <t>A15</t>
  </si>
  <si>
    <t>15LH011</t>
  </si>
  <si>
    <t>A16</t>
  </si>
  <si>
    <t>15LH012</t>
  </si>
  <si>
    <t>15LH013</t>
  </si>
  <si>
    <t>A17</t>
  </si>
  <si>
    <t>15LH014</t>
  </si>
  <si>
    <t>A18</t>
  </si>
  <si>
    <t>15LH015</t>
  </si>
  <si>
    <t>15LH016</t>
  </si>
  <si>
    <t>B13</t>
  </si>
  <si>
    <t>B14</t>
  </si>
  <si>
    <t>15LH017</t>
  </si>
  <si>
    <t>B15</t>
  </si>
  <si>
    <t>15LH018</t>
  </si>
  <si>
    <t>B16</t>
  </si>
  <si>
    <t>15LH019</t>
  </si>
  <si>
    <t>B17</t>
  </si>
  <si>
    <t>15LH020</t>
  </si>
  <si>
    <t>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</si>
</sst>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0" fillId="0" borderId="6" xfId="0" applyBorder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opLeftCell="A17" workbookViewId="0">
      <pane xSplit="3" topLeftCell="T1" activePane="topRight" state="frozen"/>
      <selection pane="topRight" activeCell="T4" sqref="T4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bestFit="1" customWidth="1"/>
    <col min="9" max="9" width="18" bestFit="1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44</v>
      </c>
      <c r="B4" t="s">
        <v>45</v>
      </c>
      <c r="C4" t="s">
        <v>29</v>
      </c>
      <c r="D4" s="17">
        <v>790</v>
      </c>
      <c r="E4" s="1">
        <v>1.1748000000000001</v>
      </c>
      <c r="F4" s="1">
        <v>1.1742999999999999</v>
      </c>
      <c r="G4" s="1">
        <f t="shared" ref="G4:G20" si="0">E4-F4</f>
        <v>5.0000000000016698E-4</v>
      </c>
      <c r="H4" s="13">
        <f>AVERAGE(E4:F4)</f>
        <v>1.17455</v>
      </c>
      <c r="I4" s="14">
        <v>1.1968000000000001</v>
      </c>
      <c r="J4" s="14">
        <v>1.1973</v>
      </c>
      <c r="K4" s="14">
        <f>I4-J4</f>
        <v>-4.9999999999994493E-4</v>
      </c>
      <c r="L4" s="13">
        <f>AVERAGE(I4,J4)</f>
        <v>1.1970499999999999</v>
      </c>
      <c r="M4" s="14">
        <v>1.1821999999999999</v>
      </c>
      <c r="N4" s="14">
        <v>1.1819</v>
      </c>
      <c r="O4" s="14">
        <f>M4-N4</f>
        <v>2.9999999999996696E-4</v>
      </c>
      <c r="P4" s="13">
        <f>AVERAGE(M4:N4)</f>
        <v>1.1820499999999998</v>
      </c>
      <c r="Q4" s="14">
        <f>((L4-H4)*1000)/(D4/1000)</f>
        <v>28.481012658227801</v>
      </c>
      <c r="R4" s="14">
        <f>((P4-H4)*1000)/(D4/1000)</f>
        <v>9.4936708860757459</v>
      </c>
      <c r="S4" s="14">
        <f>Q4-R4</f>
        <v>18.987341772152057</v>
      </c>
      <c r="T4" s="14">
        <f>L4-H4</f>
        <v>2.2499999999999964E-2</v>
      </c>
      <c r="U4" s="14">
        <f>P4-H4</f>
        <v>7.4999999999998401E-3</v>
      </c>
      <c r="V4" s="14">
        <f>T4-U4</f>
        <v>1.5000000000000124E-2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46</v>
      </c>
      <c r="B5" t="s">
        <v>47</v>
      </c>
      <c r="C5" s="1" t="s">
        <v>37</v>
      </c>
      <c r="D5" s="4">
        <v>860</v>
      </c>
      <c r="E5" s="1">
        <v>1.1728000000000001</v>
      </c>
      <c r="F5" s="1">
        <v>1.1727000000000001</v>
      </c>
      <c r="G5" s="1">
        <f t="shared" si="0"/>
        <v>9.9999999999988987E-5</v>
      </c>
      <c r="H5" s="13">
        <f t="shared" ref="H5:H40" si="1">AVERAGE(E5:F5)</f>
        <v>1.1727500000000002</v>
      </c>
      <c r="I5" s="14">
        <v>1.1992</v>
      </c>
      <c r="J5" s="14">
        <v>1.1996</v>
      </c>
      <c r="K5" s="14">
        <f t="shared" ref="K5:K27" si="2">I5-J5</f>
        <v>-3.9999999999995595E-4</v>
      </c>
      <c r="L5" s="13">
        <f t="shared" ref="L5:L40" si="3">AVERAGE(I5,J5)</f>
        <v>1.1994</v>
      </c>
      <c r="M5" s="14">
        <v>1.1835</v>
      </c>
      <c r="N5" s="14">
        <v>1.1831</v>
      </c>
      <c r="O5" s="14">
        <f t="shared" ref="O5:O40" si="4">M5-N5</f>
        <v>3.9999999999995595E-4</v>
      </c>
      <c r="P5" s="13">
        <f t="shared" ref="P5:P40" si="5">AVERAGE(M5:N5)</f>
        <v>1.1833</v>
      </c>
      <c r="Q5" s="14">
        <f t="shared" ref="Q5:Q40" si="6">((L5-H5)*1000)/(D5/1000)</f>
        <v>30.988372093023074</v>
      </c>
      <c r="R5" s="14">
        <f t="shared" ref="R5:R40" si="7">((P5-H5)*1000)/(D5/1000)</f>
        <v>12.267441860464928</v>
      </c>
      <c r="S5" s="14">
        <f t="shared" ref="S5:S40" si="8">Q5-R5</f>
        <v>18.720930232558146</v>
      </c>
      <c r="T5" s="14">
        <f t="shared" ref="T5:T40" si="9">L5-H5</f>
        <v>2.664999999999984E-2</v>
      </c>
      <c r="U5" s="14">
        <f t="shared" ref="U5:U40" si="10">P5-H5</f>
        <v>1.0549999999999837E-2</v>
      </c>
      <c r="V5" s="14">
        <f t="shared" ref="V5:V40" si="11">T5-U5</f>
        <v>1.6100000000000003E-2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48</v>
      </c>
      <c r="C6" s="1" t="s">
        <v>30</v>
      </c>
      <c r="D6" s="4">
        <v>1830</v>
      </c>
      <c r="E6" s="1">
        <v>1.1689000000000001</v>
      </c>
      <c r="F6" s="1">
        <v>1.1694</v>
      </c>
      <c r="G6" s="1">
        <f t="shared" si="0"/>
        <v>-4.9999999999994493E-4</v>
      </c>
      <c r="H6" s="13">
        <f t="shared" si="1"/>
        <v>1.1691500000000001</v>
      </c>
      <c r="I6" s="14">
        <v>1.2201</v>
      </c>
      <c r="J6" s="14">
        <v>1.2199</v>
      </c>
      <c r="K6" s="18">
        <f t="shared" si="2"/>
        <v>1.9999999999997797E-4</v>
      </c>
      <c r="L6" s="13">
        <f t="shared" si="3"/>
        <v>1.22</v>
      </c>
      <c r="M6" s="14">
        <v>1.2004999999999999</v>
      </c>
      <c r="N6" s="14">
        <v>1.2000999999999999</v>
      </c>
      <c r="O6" s="14">
        <f t="shared" si="4"/>
        <v>3.9999999999995595E-4</v>
      </c>
      <c r="P6" s="13">
        <f t="shared" si="5"/>
        <v>1.2002999999999999</v>
      </c>
      <c r="Q6" s="14">
        <f t="shared" si="6"/>
        <v>27.786885245901551</v>
      </c>
      <c r="R6" s="14">
        <f t="shared" si="7"/>
        <v>17.021857923497151</v>
      </c>
      <c r="S6" s="14">
        <f t="shared" si="8"/>
        <v>10.7650273224044</v>
      </c>
      <c r="T6" s="14">
        <f t="shared" si="9"/>
        <v>5.084999999999984E-2</v>
      </c>
      <c r="U6" s="14">
        <f t="shared" si="10"/>
        <v>3.1149999999999789E-2</v>
      </c>
      <c r="V6" s="14">
        <f t="shared" si="11"/>
        <v>1.9700000000000051E-2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49</v>
      </c>
      <c r="C7" s="1" t="s">
        <v>38</v>
      </c>
      <c r="D7" s="4">
        <v>1000</v>
      </c>
      <c r="E7" s="1">
        <v>1.1662999999999999</v>
      </c>
      <c r="F7" s="1">
        <v>1.1667000000000001</v>
      </c>
      <c r="G7" s="1">
        <f t="shared" si="0"/>
        <v>-4.0000000000017799E-4</v>
      </c>
      <c r="H7" s="13">
        <f t="shared" si="1"/>
        <v>1.1665000000000001</v>
      </c>
      <c r="I7" s="14">
        <v>1.2397</v>
      </c>
      <c r="J7" s="14">
        <v>1.2401</v>
      </c>
      <c r="K7" s="14">
        <f t="shared" si="2"/>
        <v>-3.9999999999995595E-4</v>
      </c>
      <c r="L7" s="13">
        <f t="shared" si="3"/>
        <v>1.2399</v>
      </c>
      <c r="M7" s="14">
        <v>1.2171000000000001</v>
      </c>
      <c r="N7" s="14">
        <v>1.2168000000000001</v>
      </c>
      <c r="O7" s="14">
        <f t="shared" si="4"/>
        <v>2.9999999999996696E-4</v>
      </c>
      <c r="P7" s="13">
        <f t="shared" si="5"/>
        <v>1.2169500000000002</v>
      </c>
      <c r="Q7" s="14">
        <f t="shared" si="6"/>
        <v>73.399999999999906</v>
      </c>
      <c r="R7" s="14">
        <f t="shared" si="7"/>
        <v>50.450000000000102</v>
      </c>
      <c r="S7" s="14">
        <f t="shared" si="8"/>
        <v>22.949999999999804</v>
      </c>
      <c r="T7" s="14">
        <f t="shared" si="9"/>
        <v>7.339999999999991E-2</v>
      </c>
      <c r="U7" s="14">
        <f t="shared" si="10"/>
        <v>5.0450000000000106E-2</v>
      </c>
      <c r="V7" s="14">
        <f t="shared" si="11"/>
        <v>2.2949999999999804E-2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50</v>
      </c>
      <c r="C8" s="1" t="s">
        <v>38</v>
      </c>
      <c r="D8" s="4">
        <v>850</v>
      </c>
      <c r="E8" s="1">
        <v>1.1698999999999999</v>
      </c>
      <c r="F8" s="1">
        <v>1.1704000000000001</v>
      </c>
      <c r="G8" s="1">
        <f t="shared" si="0"/>
        <v>-5.0000000000016698E-4</v>
      </c>
      <c r="H8" s="13">
        <f t="shared" si="1"/>
        <v>1.17015</v>
      </c>
      <c r="I8" s="14">
        <v>1.2343999999999999</v>
      </c>
      <c r="J8" s="14">
        <v>1.2349000000000001</v>
      </c>
      <c r="K8" s="14">
        <f t="shared" si="2"/>
        <v>-5.0000000000016698E-4</v>
      </c>
      <c r="L8" s="13">
        <f t="shared" si="3"/>
        <v>1.23465</v>
      </c>
      <c r="M8" s="14">
        <v>1.2136</v>
      </c>
      <c r="N8" s="14">
        <v>1.2132000000000001</v>
      </c>
      <c r="O8" s="14">
        <f t="shared" si="4"/>
        <v>3.9999999999995595E-4</v>
      </c>
      <c r="P8" s="13">
        <f t="shared" si="5"/>
        <v>1.2134</v>
      </c>
      <c r="Q8" s="14">
        <f t="shared" si="6"/>
        <v>75.882352941176478</v>
      </c>
      <c r="R8" s="14">
        <f t="shared" si="7"/>
        <v>50.882352941176485</v>
      </c>
      <c r="S8" s="14">
        <f t="shared" si="8"/>
        <v>24.999999999999993</v>
      </c>
      <c r="T8" s="14">
        <f t="shared" si="9"/>
        <v>6.4500000000000002E-2</v>
      </c>
      <c r="U8" s="14">
        <f t="shared" si="10"/>
        <v>4.3250000000000011E-2</v>
      </c>
      <c r="V8" s="14">
        <f t="shared" si="11"/>
        <v>2.1249999999999991E-2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51</v>
      </c>
      <c r="C9" s="1" t="s">
        <v>52</v>
      </c>
      <c r="D9" s="4">
        <v>1220</v>
      </c>
      <c r="E9" s="1">
        <v>1.1704000000000001</v>
      </c>
      <c r="F9" s="1">
        <v>1.1708000000000001</v>
      </c>
      <c r="G9" s="1">
        <f t="shared" si="0"/>
        <v>-3.9999999999995595E-4</v>
      </c>
      <c r="H9" s="13">
        <f t="shared" si="1"/>
        <v>1.1706000000000001</v>
      </c>
      <c r="I9" s="14">
        <v>1.2051000000000001</v>
      </c>
      <c r="J9" s="14">
        <v>1.2054</v>
      </c>
      <c r="K9" s="14">
        <f t="shared" si="2"/>
        <v>-2.9999999999996696E-4</v>
      </c>
      <c r="L9" s="13">
        <f t="shared" si="3"/>
        <v>1.2052499999999999</v>
      </c>
      <c r="M9" s="14">
        <v>1.1886000000000001</v>
      </c>
      <c r="N9" s="14">
        <v>1.1884999999999999</v>
      </c>
      <c r="O9" s="14">
        <f t="shared" si="4"/>
        <v>1.0000000000021103E-4</v>
      </c>
      <c r="P9" s="13">
        <f t="shared" si="5"/>
        <v>1.18855</v>
      </c>
      <c r="Q9" s="14">
        <f t="shared" si="6"/>
        <v>28.401639344262172</v>
      </c>
      <c r="R9" s="14">
        <f t="shared" si="7"/>
        <v>14.713114754098287</v>
      </c>
      <c r="S9" s="14">
        <f t="shared" si="8"/>
        <v>13.688524590163885</v>
      </c>
      <c r="T9" s="14">
        <f t="shared" si="9"/>
        <v>3.4649999999999848E-2</v>
      </c>
      <c r="U9" s="14">
        <f t="shared" si="10"/>
        <v>1.794999999999991E-2</v>
      </c>
      <c r="V9" s="14">
        <f t="shared" si="11"/>
        <v>1.6699999999999937E-2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53</v>
      </c>
      <c r="C10" s="1" t="s">
        <v>54</v>
      </c>
      <c r="D10" s="4">
        <v>1250</v>
      </c>
      <c r="E10" s="1">
        <v>1.1745000000000001</v>
      </c>
      <c r="F10" s="1">
        <v>1.1749000000000001</v>
      </c>
      <c r="G10" s="1">
        <f t="shared" si="0"/>
        <v>-3.9999999999995595E-4</v>
      </c>
      <c r="H10" s="13">
        <f t="shared" si="1"/>
        <v>1.1747000000000001</v>
      </c>
      <c r="I10" s="14">
        <v>1.5322</v>
      </c>
      <c r="J10" s="14">
        <v>1.5322</v>
      </c>
      <c r="K10" s="14">
        <f t="shared" si="2"/>
        <v>0</v>
      </c>
      <c r="L10" s="13">
        <f t="shared" si="3"/>
        <v>1.5322</v>
      </c>
      <c r="M10" s="14">
        <v>1.4696</v>
      </c>
      <c r="N10" s="14">
        <v>1.47</v>
      </c>
      <c r="O10" s="14">
        <f t="shared" si="4"/>
        <v>-3.9999999999995595E-4</v>
      </c>
      <c r="P10" s="13">
        <f t="shared" si="5"/>
        <v>1.4698</v>
      </c>
      <c r="Q10" s="14">
        <f t="shared" si="6"/>
        <v>285.99999999999994</v>
      </c>
      <c r="R10" s="14">
        <f t="shared" si="7"/>
        <v>236.07999999999993</v>
      </c>
      <c r="S10" s="14">
        <f t="shared" si="8"/>
        <v>49.920000000000016</v>
      </c>
      <c r="T10" s="14">
        <f t="shared" si="9"/>
        <v>0.35749999999999993</v>
      </c>
      <c r="U10" s="14">
        <f t="shared" si="10"/>
        <v>0.29509999999999992</v>
      </c>
      <c r="V10" s="14">
        <f t="shared" si="11"/>
        <v>6.2400000000000011E-2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55</v>
      </c>
      <c r="C11" s="1" t="s">
        <v>56</v>
      </c>
      <c r="D11" s="4">
        <v>1310</v>
      </c>
      <c r="E11" s="1">
        <v>1.1840999999999999</v>
      </c>
      <c r="F11" s="1">
        <v>1.1836</v>
      </c>
      <c r="G11" s="1">
        <f t="shared" si="0"/>
        <v>4.9999999999994493E-4</v>
      </c>
      <c r="H11" s="13">
        <f t="shared" si="1"/>
        <v>1.1838500000000001</v>
      </c>
      <c r="I11" s="14">
        <v>1.3168</v>
      </c>
      <c r="J11" s="14">
        <v>1.3169</v>
      </c>
      <c r="K11" s="14">
        <f t="shared" si="2"/>
        <v>-9.9999999999988987E-5</v>
      </c>
      <c r="L11" s="13">
        <f t="shared" si="3"/>
        <v>1.3168500000000001</v>
      </c>
      <c r="M11" s="14">
        <v>1.2827</v>
      </c>
      <c r="N11" s="14">
        <v>1.2826</v>
      </c>
      <c r="O11" s="14">
        <f t="shared" si="4"/>
        <v>9.9999999999988987E-5</v>
      </c>
      <c r="P11" s="13">
        <f t="shared" si="5"/>
        <v>1.2826499999999998</v>
      </c>
      <c r="Q11" s="14">
        <f t="shared" si="6"/>
        <v>101.5267175572519</v>
      </c>
      <c r="R11" s="14">
        <f t="shared" si="7"/>
        <v>75.419847328244103</v>
      </c>
      <c r="S11" s="14">
        <f t="shared" si="8"/>
        <v>26.106870229007797</v>
      </c>
      <c r="T11" s="14">
        <f t="shared" si="9"/>
        <v>0.13300000000000001</v>
      </c>
      <c r="U11" s="14">
        <f t="shared" si="10"/>
        <v>9.8799999999999777E-2</v>
      </c>
      <c r="V11" s="14">
        <f t="shared" si="11"/>
        <v>3.420000000000023E-2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57</v>
      </c>
      <c r="C12" s="1" t="s">
        <v>58</v>
      </c>
      <c r="D12" s="4">
        <v>830</v>
      </c>
      <c r="E12" s="1">
        <v>1.1796</v>
      </c>
      <c r="F12" s="1">
        <v>1.1800999999999999</v>
      </c>
      <c r="G12" s="1">
        <f t="shared" si="0"/>
        <v>-4.9999999999994493E-4</v>
      </c>
      <c r="H12" s="13">
        <f t="shared" si="1"/>
        <v>1.1798500000000001</v>
      </c>
      <c r="I12" s="14">
        <v>1.3804000000000001</v>
      </c>
      <c r="J12" s="14">
        <v>1.3805000000000001</v>
      </c>
      <c r="K12" s="14">
        <f t="shared" si="2"/>
        <v>-9.9999999999988987E-5</v>
      </c>
      <c r="L12" s="13">
        <f t="shared" si="3"/>
        <v>1.3804500000000002</v>
      </c>
      <c r="M12" s="14">
        <v>1.3380000000000001</v>
      </c>
      <c r="N12" s="14">
        <v>1.3378000000000001</v>
      </c>
      <c r="O12" s="14">
        <f t="shared" si="4"/>
        <v>1.9999999999997797E-4</v>
      </c>
      <c r="P12" s="13">
        <f t="shared" si="5"/>
        <v>1.3379000000000001</v>
      </c>
      <c r="Q12" s="14">
        <f t="shared" si="6"/>
        <v>241.68674698795195</v>
      </c>
      <c r="R12" s="14">
        <f t="shared" si="7"/>
        <v>190.42168674698797</v>
      </c>
      <c r="S12" s="14">
        <f t="shared" si="8"/>
        <v>51.265060240963976</v>
      </c>
      <c r="T12" s="14">
        <f t="shared" si="9"/>
        <v>0.20060000000000011</v>
      </c>
      <c r="U12" s="14">
        <f t="shared" si="10"/>
        <v>0.15805000000000002</v>
      </c>
      <c r="V12" s="14">
        <f t="shared" si="11"/>
        <v>4.2550000000000088E-2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59</v>
      </c>
      <c r="C13" s="1" t="s">
        <v>60</v>
      </c>
      <c r="D13" s="4">
        <v>1350</v>
      </c>
      <c r="E13" s="1">
        <v>1.1807000000000001</v>
      </c>
      <c r="F13" s="1">
        <v>1.1802999999999999</v>
      </c>
      <c r="G13" s="1">
        <f t="shared" si="0"/>
        <v>4.0000000000017799E-4</v>
      </c>
      <c r="H13" s="13">
        <f t="shared" si="1"/>
        <v>1.1804999999999999</v>
      </c>
      <c r="I13" s="14">
        <v>1.3868</v>
      </c>
      <c r="J13" s="14">
        <v>1.3866000000000001</v>
      </c>
      <c r="K13" s="14">
        <f t="shared" si="2"/>
        <v>1.9999999999997797E-4</v>
      </c>
      <c r="L13" s="13">
        <f t="shared" si="3"/>
        <v>1.3867</v>
      </c>
      <c r="M13" s="14">
        <v>1.3407</v>
      </c>
      <c r="N13" s="14">
        <v>1.3408</v>
      </c>
      <c r="O13" s="14">
        <f t="shared" si="4"/>
        <v>-9.9999999999988987E-5</v>
      </c>
      <c r="P13" s="13">
        <f t="shared" si="5"/>
        <v>1.3407499999999999</v>
      </c>
      <c r="Q13" s="14">
        <f t="shared" si="6"/>
        <v>152.74074074074085</v>
      </c>
      <c r="R13" s="14">
        <f t="shared" si="7"/>
        <v>118.7037037037037</v>
      </c>
      <c r="S13" s="14">
        <f t="shared" si="8"/>
        <v>34.037037037037152</v>
      </c>
      <c r="T13" s="14">
        <f t="shared" si="9"/>
        <v>0.20620000000000016</v>
      </c>
      <c r="U13" s="14">
        <f t="shared" si="10"/>
        <v>0.16025</v>
      </c>
      <c r="V13" s="14">
        <f t="shared" si="11"/>
        <v>4.5950000000000157E-2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61</v>
      </c>
      <c r="C14" s="1" t="s">
        <v>62</v>
      </c>
      <c r="D14" s="4">
        <v>1200</v>
      </c>
      <c r="E14" s="1">
        <v>1.1813</v>
      </c>
      <c r="F14" s="1">
        <v>1.1814</v>
      </c>
      <c r="G14" s="1">
        <f t="shared" si="0"/>
        <v>-9.9999999999988987E-5</v>
      </c>
      <c r="H14" s="13">
        <f t="shared" si="1"/>
        <v>1.1813500000000001</v>
      </c>
      <c r="I14" s="14">
        <v>1.4241999999999999</v>
      </c>
      <c r="J14" s="14">
        <v>1.4245000000000001</v>
      </c>
      <c r="K14" s="14">
        <f t="shared" si="2"/>
        <v>-3.00000000000189E-4</v>
      </c>
      <c r="L14" s="13">
        <f t="shared" si="3"/>
        <v>1.42435</v>
      </c>
      <c r="M14" s="14">
        <v>1.3714</v>
      </c>
      <c r="N14" s="14">
        <v>1.3713</v>
      </c>
      <c r="O14" s="14">
        <f t="shared" si="4"/>
        <v>9.9999999999988987E-5</v>
      </c>
      <c r="P14" s="13">
        <f t="shared" si="5"/>
        <v>1.3713500000000001</v>
      </c>
      <c r="Q14" s="14">
        <f t="shared" si="6"/>
        <v>202.49999999999991</v>
      </c>
      <c r="R14" s="14">
        <f t="shared" si="7"/>
        <v>158.33333333333329</v>
      </c>
      <c r="S14" s="14">
        <f t="shared" si="8"/>
        <v>44.166666666666629</v>
      </c>
      <c r="T14" s="14">
        <f t="shared" si="9"/>
        <v>0.24299999999999988</v>
      </c>
      <c r="U14" s="14">
        <f t="shared" si="10"/>
        <v>0.18999999999999995</v>
      </c>
      <c r="V14" s="14">
        <f t="shared" si="11"/>
        <v>5.2999999999999936E-2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63</v>
      </c>
      <c r="C15" s="1" t="s">
        <v>64</v>
      </c>
      <c r="D15" s="4">
        <v>840</v>
      </c>
      <c r="E15" s="1">
        <v>1.1802999999999999</v>
      </c>
      <c r="F15" s="1">
        <v>1.1808000000000001</v>
      </c>
      <c r="G15" s="1">
        <f t="shared" si="0"/>
        <v>-5.0000000000016698E-4</v>
      </c>
      <c r="H15" s="13">
        <f t="shared" si="1"/>
        <v>1.18055</v>
      </c>
      <c r="I15" s="14">
        <v>1.6055999999999999</v>
      </c>
      <c r="J15" s="14">
        <v>1.6055999999999999</v>
      </c>
      <c r="K15" s="18">
        <f>J15-I15</f>
        <v>0</v>
      </c>
      <c r="L15" s="13">
        <f t="shared" si="3"/>
        <v>1.6055999999999999</v>
      </c>
      <c r="M15" s="14">
        <v>1.5334000000000001</v>
      </c>
      <c r="N15" s="14">
        <v>1.5337000000000001</v>
      </c>
      <c r="O15" s="14">
        <f t="shared" si="4"/>
        <v>-2.9999999999996696E-4</v>
      </c>
      <c r="P15" s="13">
        <f t="shared" si="5"/>
        <v>1.53355</v>
      </c>
      <c r="Q15" s="14">
        <f t="shared" si="6"/>
        <v>506.0119047619047</v>
      </c>
      <c r="R15" s="14">
        <f t="shared" si="7"/>
        <v>420.23809523809524</v>
      </c>
      <c r="S15" s="14">
        <f t="shared" si="8"/>
        <v>85.773809523809462</v>
      </c>
      <c r="T15" s="14">
        <f t="shared" si="9"/>
        <v>0.42504999999999993</v>
      </c>
      <c r="U15" s="14">
        <f t="shared" si="10"/>
        <v>0.35299999999999998</v>
      </c>
      <c r="V15" s="14">
        <f t="shared" si="11"/>
        <v>7.2049999999999947E-2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65</v>
      </c>
      <c r="C16" s="1" t="s">
        <v>66</v>
      </c>
      <c r="D16" s="4">
        <v>1410</v>
      </c>
      <c r="E16" s="1">
        <v>1.1806000000000001</v>
      </c>
      <c r="F16" s="1">
        <v>1.1811</v>
      </c>
      <c r="G16" s="1">
        <f t="shared" si="0"/>
        <v>-4.9999999999994493E-4</v>
      </c>
      <c r="H16" s="13">
        <f t="shared" si="1"/>
        <v>1.18085</v>
      </c>
      <c r="I16" s="14">
        <v>1.3716999999999999</v>
      </c>
      <c r="J16" s="14">
        <v>1.3718999999999999</v>
      </c>
      <c r="K16" s="18">
        <f>I16-J16</f>
        <v>-1.9999999999997797E-4</v>
      </c>
      <c r="L16" s="13">
        <f t="shared" si="3"/>
        <v>1.3717999999999999</v>
      </c>
      <c r="M16" s="14">
        <v>1.3283</v>
      </c>
      <c r="N16" s="14">
        <v>1.3283</v>
      </c>
      <c r="O16" s="14">
        <f t="shared" si="4"/>
        <v>0</v>
      </c>
      <c r="P16" s="13">
        <f t="shared" si="5"/>
        <v>1.3283</v>
      </c>
      <c r="Q16" s="14">
        <f t="shared" si="6"/>
        <v>135.42553191489358</v>
      </c>
      <c r="R16" s="14">
        <f t="shared" si="7"/>
        <v>104.57446808510645</v>
      </c>
      <c r="S16" s="14">
        <f t="shared" si="8"/>
        <v>30.851063829787137</v>
      </c>
      <c r="T16" s="14">
        <f t="shared" si="9"/>
        <v>0.19094999999999995</v>
      </c>
      <c r="U16" s="14">
        <f t="shared" si="10"/>
        <v>0.14745000000000008</v>
      </c>
      <c r="V16" s="14">
        <f t="shared" si="11"/>
        <v>4.3499999999999872E-2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67</v>
      </c>
      <c r="C17" s="1" t="s">
        <v>68</v>
      </c>
      <c r="D17" s="4">
        <v>1220</v>
      </c>
      <c r="E17" s="1">
        <v>1.1760999999999999</v>
      </c>
      <c r="F17" s="1">
        <v>1.1763999999999999</v>
      </c>
      <c r="G17" s="1">
        <f t="shared" si="0"/>
        <v>-2.9999999999996696E-4</v>
      </c>
      <c r="H17" s="13">
        <f t="shared" si="1"/>
        <v>1.17625</v>
      </c>
      <c r="I17" s="14">
        <v>1.4438</v>
      </c>
      <c r="J17" s="14">
        <v>1.4434</v>
      </c>
      <c r="K17" s="18">
        <f>I17-J17</f>
        <v>3.9999999999995595E-4</v>
      </c>
      <c r="L17" s="13">
        <f t="shared" si="3"/>
        <v>1.4436</v>
      </c>
      <c r="M17" s="14">
        <v>1.3935</v>
      </c>
      <c r="N17" s="14">
        <v>1.3935999999999999</v>
      </c>
      <c r="O17" s="14">
        <f t="shared" si="4"/>
        <v>-9.9999999999988987E-5</v>
      </c>
      <c r="P17" s="13">
        <f t="shared" si="5"/>
        <v>1.3935499999999998</v>
      </c>
      <c r="Q17" s="14">
        <f t="shared" si="6"/>
        <v>219.13934426229505</v>
      </c>
      <c r="R17" s="14">
        <f t="shared" si="7"/>
        <v>178.11475409836052</v>
      </c>
      <c r="S17" s="14">
        <f t="shared" si="8"/>
        <v>41.024590163934533</v>
      </c>
      <c r="T17" s="14">
        <f t="shared" si="9"/>
        <v>0.26734999999999998</v>
      </c>
      <c r="U17" s="14">
        <f t="shared" si="10"/>
        <v>0.21729999999999983</v>
      </c>
      <c r="V17" s="14">
        <f t="shared" si="11"/>
        <v>5.005000000000015E-2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69</v>
      </c>
      <c r="C18" s="1" t="s">
        <v>70</v>
      </c>
      <c r="D18" s="4">
        <v>1410</v>
      </c>
      <c r="E18" s="1">
        <v>1.1735</v>
      </c>
      <c r="F18" s="1">
        <v>1.1737</v>
      </c>
      <c r="G18" s="1">
        <f t="shared" si="0"/>
        <v>-1.9999999999997797E-4</v>
      </c>
      <c r="H18" s="13">
        <f t="shared" si="1"/>
        <v>1.1736</v>
      </c>
      <c r="I18" s="14">
        <v>1.4557</v>
      </c>
      <c r="J18" s="14">
        <v>1.4560999999999999</v>
      </c>
      <c r="K18" s="14">
        <f t="shared" si="2"/>
        <v>-3.9999999999995595E-4</v>
      </c>
      <c r="L18" s="13">
        <f t="shared" si="3"/>
        <v>1.4559</v>
      </c>
      <c r="M18" s="14">
        <v>1.3982000000000001</v>
      </c>
      <c r="N18" s="14">
        <v>1.3983000000000001</v>
      </c>
      <c r="O18" s="14">
        <f t="shared" si="4"/>
        <v>-9.9999999999988987E-5</v>
      </c>
      <c r="P18" s="13">
        <f t="shared" si="5"/>
        <v>1.39825</v>
      </c>
      <c r="Q18" s="14">
        <f t="shared" si="6"/>
        <v>200.21276595744683</v>
      </c>
      <c r="R18" s="14">
        <f t="shared" si="7"/>
        <v>159.3262411347518</v>
      </c>
      <c r="S18" s="14">
        <f t="shared" si="8"/>
        <v>40.886524822695037</v>
      </c>
      <c r="T18" s="14">
        <f t="shared" si="9"/>
        <v>0.2823</v>
      </c>
      <c r="U18" s="14">
        <f t="shared" si="10"/>
        <v>0.22465000000000002</v>
      </c>
      <c r="V18" s="14">
        <f t="shared" si="11"/>
        <v>5.7649999999999979E-2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71</v>
      </c>
      <c r="C19" s="1" t="s">
        <v>72</v>
      </c>
      <c r="D19" s="4">
        <v>1430</v>
      </c>
      <c r="E19" s="1">
        <v>1.1835</v>
      </c>
      <c r="F19" s="1">
        <v>1.1838</v>
      </c>
      <c r="G19" s="1">
        <f t="shared" si="0"/>
        <v>-2.9999999999996696E-4</v>
      </c>
      <c r="H19" s="13">
        <f t="shared" si="1"/>
        <v>1.1836500000000001</v>
      </c>
      <c r="I19" s="14">
        <v>1.4117</v>
      </c>
      <c r="J19" s="14">
        <v>1.4117</v>
      </c>
      <c r="K19" s="18">
        <f t="shared" si="2"/>
        <v>0</v>
      </c>
      <c r="L19" s="13">
        <f t="shared" si="3"/>
        <v>1.4117</v>
      </c>
      <c r="M19" s="14">
        <v>1.3648</v>
      </c>
      <c r="N19" s="14">
        <v>1.3651</v>
      </c>
      <c r="O19" s="14">
        <f t="shared" si="4"/>
        <v>-2.9999999999996696E-4</v>
      </c>
      <c r="P19" s="13">
        <f t="shared" si="5"/>
        <v>1.3649499999999999</v>
      </c>
      <c r="Q19" s="14">
        <f t="shared" si="6"/>
        <v>159.4755244755244</v>
      </c>
      <c r="R19" s="14">
        <f t="shared" si="7"/>
        <v>126.78321678321663</v>
      </c>
      <c r="S19" s="14">
        <f t="shared" si="8"/>
        <v>32.692307692307764</v>
      </c>
      <c r="T19" s="14">
        <f t="shared" si="9"/>
        <v>0.22804999999999986</v>
      </c>
      <c r="U19" s="14">
        <f t="shared" si="10"/>
        <v>0.18129999999999979</v>
      </c>
      <c r="V19" s="14">
        <f t="shared" si="11"/>
        <v>4.6750000000000069E-2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73</v>
      </c>
      <c r="C20" s="1" t="s">
        <v>74</v>
      </c>
      <c r="D20" s="4">
        <v>1190</v>
      </c>
      <c r="E20" s="1">
        <v>1.1920999999999999</v>
      </c>
      <c r="F20" s="1">
        <v>1.1919999999999999</v>
      </c>
      <c r="G20" s="1">
        <f t="shared" si="0"/>
        <v>9.9999999999988987E-5</v>
      </c>
      <c r="H20" s="13">
        <f t="shared" si="1"/>
        <v>1.1920500000000001</v>
      </c>
      <c r="I20" s="14">
        <v>1.3709</v>
      </c>
      <c r="J20" s="14">
        <v>1.3712</v>
      </c>
      <c r="K20" s="18">
        <f t="shared" si="2"/>
        <v>-2.9999999999996696E-4</v>
      </c>
      <c r="L20" s="13">
        <f t="shared" si="3"/>
        <v>1.3710499999999999</v>
      </c>
      <c r="M20" s="14">
        <v>1.3292999999999999</v>
      </c>
      <c r="N20" s="14">
        <v>1.3295999999999999</v>
      </c>
      <c r="O20" s="14">
        <f t="shared" si="4"/>
        <v>-2.9999999999996696E-4</v>
      </c>
      <c r="P20" s="13">
        <f t="shared" si="5"/>
        <v>1.32945</v>
      </c>
      <c r="Q20" s="14">
        <f t="shared" si="6"/>
        <v>150.42016806722674</v>
      </c>
      <c r="R20" s="14">
        <f t="shared" si="7"/>
        <v>115.46218487394957</v>
      </c>
      <c r="S20" s="14">
        <f t="shared" si="8"/>
        <v>34.957983193277173</v>
      </c>
      <c r="T20" s="14">
        <f t="shared" si="9"/>
        <v>0.17899999999999983</v>
      </c>
      <c r="U20" s="14">
        <f t="shared" si="10"/>
        <v>0.13739999999999997</v>
      </c>
      <c r="V20" s="14">
        <f t="shared" si="11"/>
        <v>4.1599999999999859E-2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75</v>
      </c>
      <c r="C21" s="1" t="s">
        <v>76</v>
      </c>
      <c r="D21" s="4">
        <v>1420</v>
      </c>
      <c r="E21" s="14">
        <v>1.1755</v>
      </c>
      <c r="F21" s="14">
        <v>1.1756</v>
      </c>
      <c r="G21" s="14">
        <f>E21-F21</f>
        <v>-9.9999999999988987E-5</v>
      </c>
      <c r="H21" s="13">
        <f t="shared" si="1"/>
        <v>1.1755499999999999</v>
      </c>
      <c r="I21" s="14">
        <v>1.6198999999999999</v>
      </c>
      <c r="J21" s="14">
        <v>1.6204000000000001</v>
      </c>
      <c r="K21" s="14">
        <f t="shared" si="2"/>
        <v>-5.0000000000016698E-4</v>
      </c>
      <c r="L21" s="13">
        <f t="shared" si="3"/>
        <v>1.62015</v>
      </c>
      <c r="M21" s="14">
        <v>1.5539000000000001</v>
      </c>
      <c r="N21" s="14">
        <v>1.5537000000000001</v>
      </c>
      <c r="O21" s="18">
        <f t="shared" si="4"/>
        <v>1.9999999999997797E-4</v>
      </c>
      <c r="P21" s="13">
        <f t="shared" si="5"/>
        <v>1.5538000000000001</v>
      </c>
      <c r="Q21" s="14">
        <f t="shared" si="6"/>
        <v>313.09859154929586</v>
      </c>
      <c r="R21" s="14">
        <f t="shared" si="7"/>
        <v>266.37323943661983</v>
      </c>
      <c r="S21" s="14">
        <f t="shared" si="8"/>
        <v>46.725352112676035</v>
      </c>
      <c r="T21" s="14">
        <f t="shared" si="9"/>
        <v>0.44460000000000011</v>
      </c>
      <c r="U21" s="14">
        <f t="shared" si="10"/>
        <v>0.3782500000000002</v>
      </c>
      <c r="V21" s="14">
        <f t="shared" si="11"/>
        <v>6.6349999999999909E-2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77</v>
      </c>
      <c r="B22" t="s">
        <v>78</v>
      </c>
      <c r="C22" s="1" t="s">
        <v>79</v>
      </c>
      <c r="D22" s="4">
        <v>1450</v>
      </c>
      <c r="E22" s="14">
        <v>1.1720999999999999</v>
      </c>
      <c r="F22" s="14">
        <v>1.1724000000000001</v>
      </c>
      <c r="G22" s="14">
        <f t="shared" ref="G22:G40" si="12">E22-F22</f>
        <v>-3.00000000000189E-4</v>
      </c>
      <c r="H22" s="13">
        <f t="shared" si="1"/>
        <v>1.17225</v>
      </c>
      <c r="I22" s="14">
        <v>1.3328</v>
      </c>
      <c r="J22" s="14">
        <v>1.333</v>
      </c>
      <c r="K22" s="14">
        <f t="shared" si="2"/>
        <v>-1.9999999999997797E-4</v>
      </c>
      <c r="L22" s="13">
        <f t="shared" si="3"/>
        <v>1.3329</v>
      </c>
      <c r="M22" s="14">
        <v>1.302</v>
      </c>
      <c r="N22" s="14">
        <v>1.3021</v>
      </c>
      <c r="O22" s="14">
        <f t="shared" si="4"/>
        <v>-9.9999999999988987E-5</v>
      </c>
      <c r="P22" s="13">
        <f t="shared" si="5"/>
        <v>1.3020499999999999</v>
      </c>
      <c r="Q22" s="14">
        <f t="shared" si="6"/>
        <v>110.79310344827583</v>
      </c>
      <c r="R22" s="14">
        <f t="shared" si="7"/>
        <v>89.517241379310292</v>
      </c>
      <c r="S22" s="14">
        <f t="shared" si="8"/>
        <v>21.275862068965537</v>
      </c>
      <c r="T22" s="14">
        <f t="shared" si="9"/>
        <v>0.16064999999999996</v>
      </c>
      <c r="U22" s="14">
        <f t="shared" si="10"/>
        <v>0.12979999999999992</v>
      </c>
      <c r="V22" s="14">
        <f t="shared" si="11"/>
        <v>3.0850000000000044E-2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t="s">
        <v>80</v>
      </c>
      <c r="C23" s="1" t="s">
        <v>34</v>
      </c>
      <c r="D23" s="4">
        <v>1084</v>
      </c>
      <c r="E23" s="14">
        <v>1.1734</v>
      </c>
      <c r="F23" s="14">
        <v>1.1736</v>
      </c>
      <c r="G23" s="14">
        <f t="shared" si="12"/>
        <v>-1.9999999999997797E-4</v>
      </c>
      <c r="H23" s="13">
        <f t="shared" si="1"/>
        <v>1.1735</v>
      </c>
      <c r="I23" s="14">
        <v>1.4069</v>
      </c>
      <c r="J23" s="14">
        <v>1.4068000000000001</v>
      </c>
      <c r="K23" s="18">
        <f t="shared" si="2"/>
        <v>9.9999999999988987E-5</v>
      </c>
      <c r="L23" s="13">
        <f t="shared" si="3"/>
        <v>1.4068499999999999</v>
      </c>
      <c r="M23" s="14">
        <v>1.3692</v>
      </c>
      <c r="N23" s="14">
        <v>1.3696999999999999</v>
      </c>
      <c r="O23" s="14">
        <f t="shared" si="4"/>
        <v>-4.9999999999994493E-4</v>
      </c>
      <c r="P23" s="13">
        <f t="shared" si="5"/>
        <v>1.3694500000000001</v>
      </c>
      <c r="Q23" s="14">
        <f t="shared" si="6"/>
        <v>215.26752767527668</v>
      </c>
      <c r="R23" s="14">
        <f t="shared" si="7"/>
        <v>180.76568265682661</v>
      </c>
      <c r="S23" s="14">
        <f t="shared" si="8"/>
        <v>34.501845018450069</v>
      </c>
      <c r="T23" s="14">
        <f t="shared" si="9"/>
        <v>0.23334999999999995</v>
      </c>
      <c r="U23" s="14">
        <f t="shared" si="10"/>
        <v>0.19595000000000007</v>
      </c>
      <c r="V23" s="14">
        <f t="shared" si="11"/>
        <v>3.7399999999999878E-2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t="s">
        <v>81</v>
      </c>
      <c r="C24" s="1" t="s">
        <v>82</v>
      </c>
      <c r="D24" s="4">
        <v>1200</v>
      </c>
      <c r="E24" s="14">
        <v>1.1672</v>
      </c>
      <c r="F24" s="14">
        <v>1.1673</v>
      </c>
      <c r="G24" s="14">
        <f t="shared" si="12"/>
        <v>-9.9999999999988987E-5</v>
      </c>
      <c r="H24" s="13">
        <f t="shared" si="1"/>
        <v>1.1672500000000001</v>
      </c>
      <c r="I24" s="14">
        <v>1.4718</v>
      </c>
      <c r="J24" s="14">
        <v>1.472</v>
      </c>
      <c r="K24" s="14">
        <f t="shared" si="2"/>
        <v>-1.9999999999997797E-4</v>
      </c>
      <c r="L24" s="13">
        <f t="shared" si="3"/>
        <v>1.4719</v>
      </c>
      <c r="M24" s="14">
        <v>1.4292</v>
      </c>
      <c r="N24" s="14">
        <v>1.4289000000000001</v>
      </c>
      <c r="O24" s="18">
        <f t="shared" si="4"/>
        <v>2.9999999999996696E-4</v>
      </c>
      <c r="P24" s="13">
        <f t="shared" si="5"/>
        <v>1.4290500000000002</v>
      </c>
      <c r="Q24" s="14">
        <f t="shared" si="6"/>
        <v>253.87499999999989</v>
      </c>
      <c r="R24" s="14">
        <f t="shared" si="7"/>
        <v>218.16666666666669</v>
      </c>
      <c r="S24" s="14">
        <f t="shared" si="8"/>
        <v>35.708333333333201</v>
      </c>
      <c r="T24" s="14">
        <f t="shared" si="9"/>
        <v>0.30464999999999987</v>
      </c>
      <c r="U24" s="14">
        <f t="shared" si="10"/>
        <v>0.26180000000000003</v>
      </c>
      <c r="V24" s="14">
        <f t="shared" si="11"/>
        <v>4.2849999999999833E-2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83</v>
      </c>
      <c r="C25" s="1" t="s">
        <v>84</v>
      </c>
      <c r="D25" s="4">
        <v>1125</v>
      </c>
      <c r="E25" s="14">
        <v>1.1639999999999999</v>
      </c>
      <c r="F25" s="14">
        <v>1.1638999999999999</v>
      </c>
      <c r="G25" s="14">
        <f t="shared" si="12"/>
        <v>9.9999999999988987E-5</v>
      </c>
      <c r="H25" s="13">
        <f t="shared" si="1"/>
        <v>1.1639499999999998</v>
      </c>
      <c r="I25" s="14">
        <v>1.3682000000000001</v>
      </c>
      <c r="J25" s="14">
        <v>1.3685</v>
      </c>
      <c r="K25" s="14">
        <f t="shared" si="2"/>
        <v>-2.9999999999996696E-4</v>
      </c>
      <c r="L25" s="13">
        <f t="shared" si="3"/>
        <v>1.36835</v>
      </c>
      <c r="M25" s="14">
        <v>1.3351999999999999</v>
      </c>
      <c r="N25" s="14">
        <v>1.335</v>
      </c>
      <c r="O25" s="14">
        <f t="shared" si="4"/>
        <v>1.9999999999997797E-4</v>
      </c>
      <c r="P25" s="13">
        <f t="shared" si="5"/>
        <v>1.3351</v>
      </c>
      <c r="Q25" s="14">
        <f t="shared" si="6"/>
        <v>181.68888888888901</v>
      </c>
      <c r="R25" s="14">
        <f t="shared" si="7"/>
        <v>152.13333333333347</v>
      </c>
      <c r="S25" s="14">
        <f t="shared" si="8"/>
        <v>29.555555555555543</v>
      </c>
      <c r="T25" s="14">
        <f t="shared" si="9"/>
        <v>0.20440000000000014</v>
      </c>
      <c r="U25" s="14">
        <f t="shared" si="10"/>
        <v>0.17115000000000014</v>
      </c>
      <c r="V25" s="14">
        <f t="shared" si="11"/>
        <v>3.3250000000000002E-2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t="s">
        <v>86</v>
      </c>
      <c r="C26" s="1" t="s">
        <v>87</v>
      </c>
      <c r="D26" s="4">
        <v>1480</v>
      </c>
      <c r="E26" s="14">
        <v>1.1645000000000001</v>
      </c>
      <c r="F26" s="14">
        <v>1.1645000000000001</v>
      </c>
      <c r="G26" s="14">
        <f t="shared" si="12"/>
        <v>0</v>
      </c>
      <c r="H26" s="13">
        <f t="shared" si="1"/>
        <v>1.1645000000000001</v>
      </c>
      <c r="I26" s="14">
        <v>1.4467000000000001</v>
      </c>
      <c r="J26" s="14">
        <v>1.4471000000000001</v>
      </c>
      <c r="K26" s="14">
        <f t="shared" si="2"/>
        <v>-3.9999999999995595E-4</v>
      </c>
      <c r="L26" s="13">
        <f t="shared" si="3"/>
        <v>1.4469000000000001</v>
      </c>
      <c r="M26" s="14">
        <v>1.4103000000000001</v>
      </c>
      <c r="N26" s="14">
        <v>1.4103000000000001</v>
      </c>
      <c r="O26" s="14">
        <f t="shared" si="4"/>
        <v>0</v>
      </c>
      <c r="P26" s="13">
        <f t="shared" si="5"/>
        <v>1.4103000000000001</v>
      </c>
      <c r="Q26" s="14">
        <f t="shared" si="6"/>
        <v>190.81081081081081</v>
      </c>
      <c r="R26" s="14">
        <f t="shared" si="7"/>
        <v>166.08108108108109</v>
      </c>
      <c r="S26" s="14">
        <f t="shared" si="8"/>
        <v>24.729729729729712</v>
      </c>
      <c r="T26" s="14">
        <f t="shared" si="9"/>
        <v>0.28239999999999998</v>
      </c>
      <c r="U26" s="14">
        <f t="shared" si="10"/>
        <v>0.24580000000000002</v>
      </c>
      <c r="V26" s="14">
        <f t="shared" si="11"/>
        <v>3.6599999999999966E-2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t="s">
        <v>88</v>
      </c>
      <c r="C27" s="1" t="s">
        <v>89</v>
      </c>
      <c r="D27" s="4">
        <v>1130</v>
      </c>
      <c r="E27" s="14">
        <v>1.1695</v>
      </c>
      <c r="F27" s="14">
        <v>1.1698</v>
      </c>
      <c r="G27" s="14">
        <f t="shared" si="12"/>
        <v>-2.9999999999996696E-4</v>
      </c>
      <c r="H27" s="13">
        <f t="shared" si="1"/>
        <v>1.1696499999999999</v>
      </c>
      <c r="I27" s="14">
        <v>1.3189</v>
      </c>
      <c r="J27" s="14">
        <v>1.3188</v>
      </c>
      <c r="K27" s="14">
        <f t="shared" si="2"/>
        <v>9.9999999999988987E-5</v>
      </c>
      <c r="L27" s="13">
        <f t="shared" si="3"/>
        <v>1.3188499999999999</v>
      </c>
      <c r="M27" s="14">
        <v>1.2925</v>
      </c>
      <c r="N27" s="14">
        <v>1.2925</v>
      </c>
      <c r="O27" s="14">
        <f t="shared" si="4"/>
        <v>0</v>
      </c>
      <c r="P27" s="13">
        <f t="shared" si="5"/>
        <v>1.2925</v>
      </c>
      <c r="Q27" s="14">
        <f t="shared" si="6"/>
        <v>132.0353982300885</v>
      </c>
      <c r="R27" s="14">
        <f t="shared" si="7"/>
        <v>108.71681415929216</v>
      </c>
      <c r="S27" s="14">
        <f t="shared" si="8"/>
        <v>23.318584070796348</v>
      </c>
      <c r="T27" s="14">
        <f t="shared" si="9"/>
        <v>0.1492</v>
      </c>
      <c r="U27" s="14">
        <f t="shared" si="10"/>
        <v>0.12285000000000013</v>
      </c>
      <c r="V27" s="14">
        <f t="shared" si="11"/>
        <v>2.6349999999999874E-2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t="s">
        <v>90</v>
      </c>
      <c r="C28" s="1" t="s">
        <v>91</v>
      </c>
      <c r="D28" s="4">
        <v>1165</v>
      </c>
      <c r="E28" s="14">
        <v>1.1704000000000001</v>
      </c>
      <c r="F28" s="14">
        <v>1.1705000000000001</v>
      </c>
      <c r="G28" s="14">
        <f t="shared" si="12"/>
        <v>-9.9999999999988987E-5</v>
      </c>
      <c r="H28" s="13">
        <f t="shared" si="1"/>
        <v>1.1704500000000002</v>
      </c>
      <c r="I28" s="14">
        <v>1.2992999999999999</v>
      </c>
      <c r="J28" s="14">
        <v>1.2995000000000001</v>
      </c>
      <c r="K28" s="18">
        <f t="shared" ref="K28:K35" si="13">I28-J28</f>
        <v>-2.0000000000020002E-4</v>
      </c>
      <c r="L28" s="13">
        <f t="shared" si="3"/>
        <v>1.2993999999999999</v>
      </c>
      <c r="M28" s="14">
        <v>1.2767999999999999</v>
      </c>
      <c r="N28" s="14">
        <v>1.2771999999999999</v>
      </c>
      <c r="O28" s="14">
        <f t="shared" si="4"/>
        <v>-3.9999999999995595E-4</v>
      </c>
      <c r="P28" s="13">
        <f t="shared" si="5"/>
        <v>1.2769999999999999</v>
      </c>
      <c r="Q28" s="14">
        <f t="shared" si="6"/>
        <v>110.68669527896968</v>
      </c>
      <c r="R28" s="14">
        <f t="shared" si="7"/>
        <v>91.459227467810891</v>
      </c>
      <c r="S28" s="14">
        <f t="shared" si="8"/>
        <v>19.227467811158789</v>
      </c>
      <c r="T28" s="14">
        <f t="shared" si="9"/>
        <v>0.12894999999999968</v>
      </c>
      <c r="U28" s="14">
        <f t="shared" si="10"/>
        <v>0.1065499999999997</v>
      </c>
      <c r="V28" s="14">
        <f t="shared" si="11"/>
        <v>2.2399999999999975E-2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t="s">
        <v>92</v>
      </c>
      <c r="C29" s="1" t="s">
        <v>93</v>
      </c>
      <c r="D29" s="4">
        <v>1120</v>
      </c>
      <c r="E29" s="14">
        <v>1.163</v>
      </c>
      <c r="F29" s="14">
        <v>1.1632</v>
      </c>
      <c r="G29" s="14">
        <f t="shared" si="12"/>
        <v>-1.9999999999997797E-4</v>
      </c>
      <c r="H29" s="13">
        <f t="shared" si="1"/>
        <v>1.1631</v>
      </c>
      <c r="I29" s="14">
        <v>1.7465999999999999</v>
      </c>
      <c r="J29" s="14">
        <v>1.7462</v>
      </c>
      <c r="K29" s="18">
        <f t="shared" si="13"/>
        <v>3.9999999999995595E-4</v>
      </c>
      <c r="L29" s="13">
        <f t="shared" si="3"/>
        <v>1.7464</v>
      </c>
      <c r="M29" s="14">
        <v>1.6675</v>
      </c>
      <c r="N29" s="14">
        <v>1.6677</v>
      </c>
      <c r="O29" s="18">
        <f t="shared" si="4"/>
        <v>-1.9999999999997797E-4</v>
      </c>
      <c r="P29" s="13">
        <f t="shared" si="5"/>
        <v>1.6676</v>
      </c>
      <c r="Q29" s="14">
        <f t="shared" si="6"/>
        <v>520.80357142857133</v>
      </c>
      <c r="R29" s="14">
        <f t="shared" si="7"/>
        <v>450.4464285714285</v>
      </c>
      <c r="S29" s="14">
        <f t="shared" si="8"/>
        <v>70.357142857142833</v>
      </c>
      <c r="T29" s="14">
        <f t="shared" si="9"/>
        <v>0.58329999999999993</v>
      </c>
      <c r="U29" s="14">
        <f t="shared" si="10"/>
        <v>0.50449999999999995</v>
      </c>
      <c r="V29" s="14">
        <f t="shared" si="11"/>
        <v>7.8799999999999981E-2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t="s">
        <v>94</v>
      </c>
      <c r="C30" s="1" t="s">
        <v>95</v>
      </c>
      <c r="D30" s="4">
        <v>890</v>
      </c>
      <c r="E30" s="14">
        <v>1.1629</v>
      </c>
      <c r="F30" s="14">
        <v>1.163</v>
      </c>
      <c r="G30" s="14">
        <f t="shared" si="12"/>
        <v>-9.9999999999988987E-5</v>
      </c>
      <c r="H30" s="13">
        <f t="shared" si="1"/>
        <v>1.1629499999999999</v>
      </c>
      <c r="I30" s="14">
        <v>1.2690999999999999</v>
      </c>
      <c r="J30" s="14">
        <v>1.2692000000000001</v>
      </c>
      <c r="K30" s="18">
        <f t="shared" si="13"/>
        <v>-1.0000000000021103E-4</v>
      </c>
      <c r="L30" s="13">
        <f t="shared" si="3"/>
        <v>1.26915</v>
      </c>
      <c r="M30" s="14">
        <v>1.2511000000000001</v>
      </c>
      <c r="N30" s="14">
        <v>1.2511000000000001</v>
      </c>
      <c r="O30" s="18">
        <f t="shared" si="4"/>
        <v>0</v>
      </c>
      <c r="P30" s="13">
        <f t="shared" si="5"/>
        <v>1.2511000000000001</v>
      </c>
      <c r="Q30" s="14">
        <f t="shared" si="6"/>
        <v>119.32584269662929</v>
      </c>
      <c r="R30" s="14">
        <f t="shared" si="7"/>
        <v>99.044943820224915</v>
      </c>
      <c r="S30" s="14">
        <f t="shared" si="8"/>
        <v>20.280898876404379</v>
      </c>
      <c r="T30" s="14">
        <f t="shared" si="9"/>
        <v>0.10620000000000007</v>
      </c>
      <c r="U30" s="14">
        <f t="shared" si="10"/>
        <v>8.8150000000000173E-2</v>
      </c>
      <c r="V30" s="14">
        <f t="shared" si="11"/>
        <v>1.8049999999999899E-2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t="s">
        <v>96</v>
      </c>
      <c r="C31" s="1" t="s">
        <v>97</v>
      </c>
      <c r="D31" s="4">
        <v>925</v>
      </c>
      <c r="E31" s="14">
        <v>1.1600999999999999</v>
      </c>
      <c r="F31" s="14">
        <v>1.1604000000000001</v>
      </c>
      <c r="G31" s="14">
        <f t="shared" si="12"/>
        <v>-3.00000000000189E-4</v>
      </c>
      <c r="H31" s="13">
        <f t="shared" si="1"/>
        <v>1.16025</v>
      </c>
      <c r="I31" s="14">
        <v>1.2607999999999999</v>
      </c>
      <c r="J31" s="14">
        <v>1.2613000000000001</v>
      </c>
      <c r="K31" s="18">
        <f t="shared" si="13"/>
        <v>-5.0000000000016698E-4</v>
      </c>
      <c r="L31" s="13">
        <f t="shared" si="3"/>
        <v>1.26105</v>
      </c>
      <c r="M31" s="14">
        <v>1.2434000000000001</v>
      </c>
      <c r="N31" s="14">
        <v>1.2428999999999999</v>
      </c>
      <c r="O31" s="18">
        <f t="shared" si="4"/>
        <v>5.0000000000016698E-4</v>
      </c>
      <c r="P31" s="13">
        <f t="shared" si="5"/>
        <v>1.24315</v>
      </c>
      <c r="Q31" s="14">
        <f t="shared" si="6"/>
        <v>108.97297297297297</v>
      </c>
      <c r="R31" s="14">
        <f t="shared" si="7"/>
        <v>89.6216216216216</v>
      </c>
      <c r="S31" s="14">
        <f t="shared" si="8"/>
        <v>19.351351351351369</v>
      </c>
      <c r="T31" s="14">
        <f t="shared" si="9"/>
        <v>0.1008</v>
      </c>
      <c r="U31" s="14">
        <f t="shared" si="10"/>
        <v>8.2899999999999974E-2</v>
      </c>
      <c r="V31" s="14">
        <f t="shared" si="11"/>
        <v>1.7900000000000027E-2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t="s">
        <v>98</v>
      </c>
      <c r="C32" s="1" t="s">
        <v>85</v>
      </c>
      <c r="D32" s="4">
        <v>1130</v>
      </c>
      <c r="E32" s="14">
        <v>1.1654</v>
      </c>
      <c r="F32" s="14">
        <v>1.1655</v>
      </c>
      <c r="G32" s="14">
        <f t="shared" si="12"/>
        <v>-9.9999999999988987E-5</v>
      </c>
      <c r="H32" s="13">
        <f t="shared" si="1"/>
        <v>1.1654499999999999</v>
      </c>
      <c r="I32" s="14">
        <v>1.5374000000000001</v>
      </c>
      <c r="J32" s="14">
        <v>1.5378000000000001</v>
      </c>
      <c r="K32" s="18">
        <f t="shared" si="13"/>
        <v>-3.9999999999995595E-4</v>
      </c>
      <c r="L32" s="13">
        <f t="shared" si="3"/>
        <v>1.5376000000000001</v>
      </c>
      <c r="M32" s="14">
        <v>1.4856</v>
      </c>
      <c r="N32" s="14">
        <v>1.4854000000000001</v>
      </c>
      <c r="O32" s="18">
        <f t="shared" si="4"/>
        <v>1.9999999999997797E-4</v>
      </c>
      <c r="P32" s="13">
        <f t="shared" si="5"/>
        <v>1.4855</v>
      </c>
      <c r="Q32" s="14">
        <f t="shared" si="6"/>
        <v>329.3362831858409</v>
      </c>
      <c r="R32" s="14">
        <f t="shared" si="7"/>
        <v>283.23008849557539</v>
      </c>
      <c r="S32" s="14">
        <f t="shared" si="8"/>
        <v>46.106194690265511</v>
      </c>
      <c r="T32" s="14">
        <f t="shared" si="9"/>
        <v>0.3721500000000002</v>
      </c>
      <c r="U32" s="14">
        <f t="shared" si="10"/>
        <v>0.32005000000000017</v>
      </c>
      <c r="V32" s="14">
        <f t="shared" si="11"/>
        <v>5.2100000000000035E-2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t="s">
        <v>99</v>
      </c>
      <c r="C33" s="1" t="s">
        <v>100</v>
      </c>
      <c r="D33" s="4">
        <v>1100</v>
      </c>
      <c r="E33" s="14">
        <v>1.163</v>
      </c>
      <c r="F33" s="14">
        <v>1.1632</v>
      </c>
      <c r="G33" s="14">
        <f t="shared" si="12"/>
        <v>-1.9999999999997797E-4</v>
      </c>
      <c r="H33" s="13">
        <f t="shared" si="1"/>
        <v>1.1631</v>
      </c>
      <c r="I33" s="14">
        <v>1.2736000000000001</v>
      </c>
      <c r="J33" s="14">
        <v>1.2739</v>
      </c>
      <c r="K33" s="18">
        <f t="shared" si="13"/>
        <v>-2.9999999999996696E-4</v>
      </c>
      <c r="L33" s="13">
        <f t="shared" si="3"/>
        <v>1.2737500000000002</v>
      </c>
      <c r="M33" s="14">
        <v>1.2556</v>
      </c>
      <c r="N33" s="14">
        <v>1.2561</v>
      </c>
      <c r="O33" s="14">
        <f t="shared" si="4"/>
        <v>-4.9999999999994493E-4</v>
      </c>
      <c r="P33" s="13">
        <f t="shared" si="5"/>
        <v>1.2558500000000001</v>
      </c>
      <c r="Q33" s="14">
        <f t="shared" si="6"/>
        <v>100.59090909090921</v>
      </c>
      <c r="R33" s="14">
        <f t="shared" si="7"/>
        <v>84.318181818181912</v>
      </c>
      <c r="S33" s="14">
        <f t="shared" si="8"/>
        <v>16.272727272727295</v>
      </c>
      <c r="T33" s="14">
        <f t="shared" si="9"/>
        <v>0.11065000000000014</v>
      </c>
      <c r="U33" s="14">
        <f t="shared" si="10"/>
        <v>9.275000000000011E-2</v>
      </c>
      <c r="V33" s="14">
        <f t="shared" si="11"/>
        <v>1.7900000000000027E-2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t="s">
        <v>101</v>
      </c>
      <c r="C34" s="1" t="s">
        <v>102</v>
      </c>
      <c r="D34" s="4">
        <v>1580</v>
      </c>
      <c r="E34" s="14">
        <v>1.1580999999999999</v>
      </c>
      <c r="F34" s="14">
        <v>1.1577999999999999</v>
      </c>
      <c r="G34" s="14">
        <f t="shared" si="12"/>
        <v>2.9999999999996696E-4</v>
      </c>
      <c r="H34" s="13">
        <f t="shared" si="1"/>
        <v>1.15795</v>
      </c>
      <c r="I34" s="14">
        <v>1.2824</v>
      </c>
      <c r="J34" s="14">
        <v>1.2827999999999999</v>
      </c>
      <c r="K34" s="18">
        <f t="shared" si="13"/>
        <v>-3.9999999999995595E-4</v>
      </c>
      <c r="L34" s="13">
        <f t="shared" si="3"/>
        <v>1.2826</v>
      </c>
      <c r="M34" s="14">
        <v>1.2632000000000001</v>
      </c>
      <c r="N34" s="14">
        <v>1.2635000000000001</v>
      </c>
      <c r="O34" s="14">
        <f t="shared" si="4"/>
        <v>-2.9999999999996696E-4</v>
      </c>
      <c r="P34" s="13">
        <f t="shared" si="5"/>
        <v>1.26335</v>
      </c>
      <c r="Q34" s="14">
        <f t="shared" si="6"/>
        <v>78.892405063291079</v>
      </c>
      <c r="R34" s="14">
        <f t="shared" si="7"/>
        <v>66.708860759493632</v>
      </c>
      <c r="S34" s="14">
        <f t="shared" si="8"/>
        <v>12.183544303797447</v>
      </c>
      <c r="T34" s="14">
        <f t="shared" si="9"/>
        <v>0.12464999999999993</v>
      </c>
      <c r="U34" s="14">
        <f t="shared" si="10"/>
        <v>0.10539999999999994</v>
      </c>
      <c r="V34" s="14">
        <f t="shared" si="11"/>
        <v>1.9249999999999989E-2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t="s">
        <v>103</v>
      </c>
      <c r="C35" s="1" t="s">
        <v>106</v>
      </c>
      <c r="D35" s="4">
        <f>900+275</f>
        <v>1175</v>
      </c>
      <c r="E35" s="14">
        <v>1.1612</v>
      </c>
      <c r="F35" s="14">
        <v>1.1614</v>
      </c>
      <c r="G35" s="14">
        <f t="shared" si="12"/>
        <v>-1.9999999999997797E-4</v>
      </c>
      <c r="H35" s="13">
        <f t="shared" si="1"/>
        <v>1.1613</v>
      </c>
      <c r="I35" s="14">
        <v>1.4356</v>
      </c>
      <c r="J35" s="14">
        <v>1.4355</v>
      </c>
      <c r="K35" s="18">
        <f t="shared" si="13"/>
        <v>9.9999999999988987E-5</v>
      </c>
      <c r="L35" s="13">
        <f t="shared" si="3"/>
        <v>1.4355500000000001</v>
      </c>
      <c r="M35" s="14">
        <v>1.4</v>
      </c>
      <c r="N35" s="14">
        <v>1.4001999999999999</v>
      </c>
      <c r="O35" s="14">
        <f t="shared" si="4"/>
        <v>-1.9999999999997797E-4</v>
      </c>
      <c r="P35" s="13">
        <f t="shared" si="5"/>
        <v>1.4000999999999999</v>
      </c>
      <c r="Q35" s="14">
        <f t="shared" si="6"/>
        <v>233.40425531914903</v>
      </c>
      <c r="R35" s="14">
        <f t="shared" si="7"/>
        <v>203.23404255319139</v>
      </c>
      <c r="S35" s="14">
        <f t="shared" si="8"/>
        <v>30.170212765957643</v>
      </c>
      <c r="T35" s="14">
        <f t="shared" si="9"/>
        <v>0.2742500000000001</v>
      </c>
      <c r="U35" s="14">
        <f t="shared" si="10"/>
        <v>0.2387999999999999</v>
      </c>
      <c r="V35" s="14">
        <f t="shared" si="11"/>
        <v>3.5450000000000204E-2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t="s">
        <v>104</v>
      </c>
      <c r="C36" s="1" t="s">
        <v>105</v>
      </c>
      <c r="D36" s="4">
        <v>1140</v>
      </c>
      <c r="E36" s="14">
        <v>1.1729000000000001</v>
      </c>
      <c r="F36" s="14">
        <v>1.1732</v>
      </c>
      <c r="G36" s="14">
        <f t="shared" si="12"/>
        <v>-2.9999999999996696E-4</v>
      </c>
      <c r="H36" s="13">
        <f t="shared" si="1"/>
        <v>1.1730499999999999</v>
      </c>
      <c r="I36" s="14">
        <v>1.4801</v>
      </c>
      <c r="J36" s="14">
        <v>1.4797</v>
      </c>
      <c r="K36" s="18">
        <f>J36-I36</f>
        <v>-3.9999999999995595E-4</v>
      </c>
      <c r="L36" s="13">
        <f t="shared" si="3"/>
        <v>1.4799</v>
      </c>
      <c r="M36" s="14">
        <v>1.4438</v>
      </c>
      <c r="N36" s="14">
        <v>1.4442999999999999</v>
      </c>
      <c r="O36" s="14">
        <f t="shared" si="4"/>
        <v>-4.9999999999994493E-4</v>
      </c>
      <c r="P36" s="13">
        <f t="shared" si="5"/>
        <v>1.4440499999999998</v>
      </c>
      <c r="Q36" s="14">
        <f t="shared" si="6"/>
        <v>269.16666666666674</v>
      </c>
      <c r="R36" s="14">
        <f t="shared" si="7"/>
        <v>237.71929824561394</v>
      </c>
      <c r="S36" s="14">
        <f t="shared" si="8"/>
        <v>31.447368421052801</v>
      </c>
      <c r="T36" s="14">
        <f t="shared" si="9"/>
        <v>0.30685000000000007</v>
      </c>
      <c r="U36" s="14">
        <f t="shared" si="10"/>
        <v>0.27099999999999991</v>
      </c>
      <c r="V36" s="14">
        <f t="shared" si="11"/>
        <v>3.585000000000016E-2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t="s">
        <v>107</v>
      </c>
      <c r="C37" s="1" t="s">
        <v>108</v>
      </c>
      <c r="D37" s="4">
        <v>880</v>
      </c>
      <c r="E37" s="14">
        <v>1.1665000000000001</v>
      </c>
      <c r="F37" s="14">
        <v>1.1659999999999999</v>
      </c>
      <c r="G37" s="14">
        <f t="shared" si="12"/>
        <v>5.0000000000016698E-4</v>
      </c>
      <c r="H37" s="13">
        <f t="shared" si="1"/>
        <v>1.16625</v>
      </c>
      <c r="I37" s="14">
        <v>1.4095</v>
      </c>
      <c r="J37" s="14">
        <v>1.41</v>
      </c>
      <c r="K37" s="18">
        <f>I37-J37</f>
        <v>-4.9999999999994493E-4</v>
      </c>
      <c r="L37" s="13">
        <f t="shared" si="3"/>
        <v>1.4097499999999998</v>
      </c>
      <c r="M37" s="14">
        <v>1.3785000000000001</v>
      </c>
      <c r="N37" s="14">
        <v>1.3785000000000001</v>
      </c>
      <c r="O37" s="14">
        <f t="shared" si="4"/>
        <v>0</v>
      </c>
      <c r="P37" s="13">
        <f t="shared" si="5"/>
        <v>1.3785000000000001</v>
      </c>
      <c r="Q37" s="14">
        <f t="shared" si="6"/>
        <v>276.70454545454527</v>
      </c>
      <c r="R37" s="14">
        <f t="shared" si="7"/>
        <v>241.19318181818187</v>
      </c>
      <c r="S37" s="14">
        <f t="shared" si="8"/>
        <v>35.511363636363399</v>
      </c>
      <c r="T37" s="14">
        <f t="shared" si="9"/>
        <v>0.24349999999999983</v>
      </c>
      <c r="U37" s="14">
        <f t="shared" si="10"/>
        <v>0.21225000000000005</v>
      </c>
      <c r="V37" s="14">
        <f t="shared" si="11"/>
        <v>3.1249999999999778E-2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A38" t="s">
        <v>109</v>
      </c>
      <c r="C38" s="1" t="s">
        <v>110</v>
      </c>
      <c r="D38" s="4">
        <v>930</v>
      </c>
      <c r="E38" s="14">
        <v>1.1713</v>
      </c>
      <c r="F38" s="14">
        <v>1.1714</v>
      </c>
      <c r="G38" s="14">
        <f t="shared" si="12"/>
        <v>-9.9999999999988987E-5</v>
      </c>
      <c r="H38" s="13">
        <f t="shared" si="1"/>
        <v>1.1713499999999999</v>
      </c>
      <c r="I38" s="14">
        <v>1.3967000000000001</v>
      </c>
      <c r="J38" s="14">
        <v>1.3972</v>
      </c>
      <c r="K38" s="18">
        <f>I38-J38</f>
        <v>-4.9999999999994493E-4</v>
      </c>
      <c r="L38" s="13">
        <f t="shared" si="3"/>
        <v>1.3969499999999999</v>
      </c>
      <c r="M38" s="14">
        <v>1.3702000000000001</v>
      </c>
      <c r="N38" s="14">
        <v>1.3704000000000001</v>
      </c>
      <c r="O38" s="14">
        <f t="shared" si="4"/>
        <v>-1.9999999999997797E-4</v>
      </c>
      <c r="P38" s="13">
        <f t="shared" si="5"/>
        <v>1.3703000000000001</v>
      </c>
      <c r="Q38" s="14">
        <f t="shared" si="6"/>
        <v>242.58064516129033</v>
      </c>
      <c r="R38" s="14">
        <f t="shared" si="7"/>
        <v>213.92473118279588</v>
      </c>
      <c r="S38" s="14">
        <f t="shared" si="8"/>
        <v>28.655913978494453</v>
      </c>
      <c r="T38" s="14">
        <f t="shared" si="9"/>
        <v>0.22560000000000002</v>
      </c>
      <c r="U38" s="14">
        <f t="shared" si="10"/>
        <v>0.19895000000000018</v>
      </c>
      <c r="V38" s="14">
        <f t="shared" si="11"/>
        <v>2.664999999999984E-2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A39" t="s">
        <v>111</v>
      </c>
      <c r="C39" s="1" t="s">
        <v>112</v>
      </c>
      <c r="D39" s="4">
        <v>1150</v>
      </c>
      <c r="E39" s="14">
        <v>1.1678999999999999</v>
      </c>
      <c r="F39" s="14">
        <v>1.1676</v>
      </c>
      <c r="G39" s="14">
        <f t="shared" si="12"/>
        <v>2.9999999999996696E-4</v>
      </c>
      <c r="H39" s="13">
        <f t="shared" si="1"/>
        <v>1.1677499999999998</v>
      </c>
      <c r="I39" s="14">
        <v>1.4278</v>
      </c>
      <c r="J39" s="14">
        <v>1.4282999999999999</v>
      </c>
      <c r="K39" s="18">
        <f>I39-J39</f>
        <v>-4.9999999999994493E-4</v>
      </c>
      <c r="L39" s="13">
        <f t="shared" si="3"/>
        <v>1.4280499999999998</v>
      </c>
      <c r="M39" s="14">
        <v>1.397</v>
      </c>
      <c r="N39" s="14">
        <v>1.397</v>
      </c>
      <c r="O39" s="14">
        <f t="shared" si="4"/>
        <v>0</v>
      </c>
      <c r="P39" s="13">
        <f t="shared" si="5"/>
        <v>1.397</v>
      </c>
      <c r="Q39" s="14">
        <f t="shared" si="6"/>
        <v>226.3478260869565</v>
      </c>
      <c r="R39" s="14">
        <f t="shared" si="7"/>
        <v>199.34782608695667</v>
      </c>
      <c r="S39" s="14">
        <f t="shared" si="8"/>
        <v>26.999999999999829</v>
      </c>
      <c r="T39" s="14">
        <f t="shared" si="9"/>
        <v>0.26029999999999998</v>
      </c>
      <c r="U39" s="14">
        <f t="shared" si="10"/>
        <v>0.22925000000000018</v>
      </c>
      <c r="V39" s="14">
        <f t="shared" si="11"/>
        <v>3.10499999999998E-2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A40" t="s">
        <v>113</v>
      </c>
      <c r="C40" s="1" t="s">
        <v>114</v>
      </c>
      <c r="D40" s="4">
        <v>1660</v>
      </c>
      <c r="E40" s="14">
        <v>1.1606000000000001</v>
      </c>
      <c r="F40" s="14">
        <v>1.1604000000000001</v>
      </c>
      <c r="G40" s="14">
        <f t="shared" si="12"/>
        <v>1.9999999999997797E-4</v>
      </c>
      <c r="H40" s="13">
        <f t="shared" si="1"/>
        <v>1.1605000000000001</v>
      </c>
      <c r="I40" s="14">
        <v>1.4641</v>
      </c>
      <c r="J40" s="14">
        <v>1.4641999999999999</v>
      </c>
      <c r="K40" s="18">
        <f>I40-J40</f>
        <v>-9.9999999999988987E-5</v>
      </c>
      <c r="L40" s="13">
        <f t="shared" si="3"/>
        <v>1.4641500000000001</v>
      </c>
      <c r="M40" s="14">
        <v>1.4340999999999999</v>
      </c>
      <c r="N40" s="14">
        <v>1.4338</v>
      </c>
      <c r="O40" s="14">
        <f t="shared" si="4"/>
        <v>2.9999999999996696E-4</v>
      </c>
      <c r="P40" s="13">
        <f t="shared" si="5"/>
        <v>1.4339499999999998</v>
      </c>
      <c r="Q40" s="14">
        <f t="shared" si="6"/>
        <v>182.92168674698794</v>
      </c>
      <c r="R40" s="14">
        <f t="shared" si="7"/>
        <v>164.72891566265048</v>
      </c>
      <c r="S40" s="14">
        <f t="shared" si="8"/>
        <v>18.192771084337465</v>
      </c>
      <c r="T40" s="14">
        <f t="shared" si="9"/>
        <v>0.30364999999999998</v>
      </c>
      <c r="U40" s="14">
        <f t="shared" si="10"/>
        <v>0.27344999999999975</v>
      </c>
      <c r="V40" s="14">
        <f t="shared" si="11"/>
        <v>3.0200000000000227E-2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2.71093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29</v>
      </c>
      <c r="D2" s="1">
        <f>'Raw Data'!D4</f>
        <v>790</v>
      </c>
      <c r="E2" s="1">
        <f>'Raw Data'!T4</f>
        <v>2.2499999999999964E-2</v>
      </c>
      <c r="F2" s="1">
        <v>0</v>
      </c>
    </row>
    <row r="3" spans="1:6" x14ac:dyDescent="0.25">
      <c r="A3" s="1">
        <v>2</v>
      </c>
      <c r="B3" s="1">
        <v>0.05</v>
      </c>
      <c r="C3" s="1" t="s">
        <v>30</v>
      </c>
      <c r="D3" s="1">
        <f>'Raw Data'!D6</f>
        <v>1830</v>
      </c>
      <c r="E3" s="1">
        <f>'Raw Data'!T6</f>
        <v>5.084999999999984E-2</v>
      </c>
      <c r="F3" s="1">
        <v>0</v>
      </c>
    </row>
    <row r="4" spans="1:6" x14ac:dyDescent="0.25">
      <c r="A4" s="1">
        <v>3</v>
      </c>
      <c r="B4" s="1">
        <v>0.1</v>
      </c>
      <c r="C4" s="16" t="s">
        <v>31</v>
      </c>
      <c r="D4" s="1">
        <f>'Raw Data'!D9+'Raw Data'!D11</f>
        <v>2530</v>
      </c>
      <c r="E4" s="1">
        <f>'Raw Data'!T9+'Raw Data'!T11</f>
        <v>0.16764999999999985</v>
      </c>
      <c r="F4" s="1">
        <v>0</v>
      </c>
    </row>
    <row r="5" spans="1:6" x14ac:dyDescent="0.25">
      <c r="A5" s="1">
        <v>4</v>
      </c>
      <c r="B5" s="1">
        <v>0.2</v>
      </c>
      <c r="C5" s="1" t="s">
        <v>32</v>
      </c>
      <c r="D5" s="1">
        <f>'Raw Data'!D12+'Raw Data'!D14+'Raw Data'!D16</f>
        <v>3440</v>
      </c>
      <c r="E5" s="1">
        <f>'Raw Data'!T12+'Raw Data'!T14+'Raw Data'!T16</f>
        <v>0.63454999999999995</v>
      </c>
      <c r="F5" s="1">
        <v>0</v>
      </c>
    </row>
    <row r="6" spans="1:6" x14ac:dyDescent="0.25">
      <c r="A6" s="1">
        <v>5</v>
      </c>
      <c r="B6" s="1">
        <v>0.3</v>
      </c>
      <c r="C6" s="1" t="s">
        <v>33</v>
      </c>
      <c r="D6" s="1">
        <f>'Raw Data'!D18+'Raw Data'!D20+'Raw Data'!D22</f>
        <v>4050</v>
      </c>
      <c r="E6" s="1">
        <f>'Raw Data'!T18+'Raw Data'!T20+'Raw Data'!T22</f>
        <v>0.62194999999999978</v>
      </c>
      <c r="F6" s="1">
        <v>0</v>
      </c>
    </row>
    <row r="7" spans="1:6" x14ac:dyDescent="0.25">
      <c r="A7" s="1">
        <v>6</v>
      </c>
      <c r="B7" s="1">
        <v>0.45</v>
      </c>
      <c r="C7" s="1" t="s">
        <v>35</v>
      </c>
      <c r="D7" s="1">
        <f>'Raw Data'!D23+'Raw Data'!D25+'Raw Data'!D27+'Raw Data'!D28</f>
        <v>4504</v>
      </c>
      <c r="E7" s="1">
        <f>'Raw Data'!T23+'Raw Data'!T25+'Raw Data'!T27+'Raw Data'!T28</f>
        <v>0.71589999999999976</v>
      </c>
      <c r="F7" s="1">
        <v>0</v>
      </c>
    </row>
    <row r="8" spans="1:6" x14ac:dyDescent="0.25">
      <c r="A8" s="1">
        <v>7</v>
      </c>
      <c r="B8" s="1">
        <v>0.53</v>
      </c>
      <c r="C8" s="1" t="s">
        <v>36</v>
      </c>
      <c r="D8" s="1">
        <f>'Raw Data'!D30+'Raw Data'!D31+'Raw Data'!D33+'Raw Data'!D34</f>
        <v>4495</v>
      </c>
      <c r="E8" s="1">
        <f>'Raw Data'!T30+'Raw Data'!T31+'Raw Data'!T33+'Raw Data'!T34</f>
        <v>0.44230000000000014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37</v>
      </c>
      <c r="D2" s="1">
        <f>'Raw Data'!D5</f>
        <v>860</v>
      </c>
      <c r="E2" s="1">
        <f>'Raw Data'!T5</f>
        <v>2.664999999999984E-2</v>
      </c>
      <c r="F2" s="1">
        <v>0</v>
      </c>
    </row>
    <row r="3" spans="1:6" x14ac:dyDescent="0.25">
      <c r="A3" s="1">
        <v>2</v>
      </c>
      <c r="B3" s="1">
        <v>0.05</v>
      </c>
      <c r="C3" s="1" t="s">
        <v>38</v>
      </c>
      <c r="D3" s="1">
        <f>'Raw Data'!D7+'Raw Data'!D8</f>
        <v>1850</v>
      </c>
      <c r="E3" s="1">
        <f>'Raw Data'!T7+'Raw Data'!T8</f>
        <v>0.13789999999999991</v>
      </c>
      <c r="F3" s="1">
        <v>0</v>
      </c>
    </row>
    <row r="4" spans="1:6" x14ac:dyDescent="0.25">
      <c r="A4" s="1">
        <v>3</v>
      </c>
      <c r="B4" s="1">
        <v>0.1</v>
      </c>
      <c r="C4" s="16" t="s">
        <v>39</v>
      </c>
      <c r="D4" s="1">
        <f>'Raw Data'!D10+'Raw Data'!D13</f>
        <v>2600</v>
      </c>
      <c r="E4" s="1">
        <f>'Raw Data'!T10+'Raw Data'!T13</f>
        <v>0.56370000000000009</v>
      </c>
      <c r="F4" s="1">
        <v>0</v>
      </c>
    </row>
    <row r="5" spans="1:6" x14ac:dyDescent="0.25">
      <c r="A5" s="1">
        <v>4</v>
      </c>
      <c r="B5" s="1">
        <v>0.2</v>
      </c>
      <c r="C5" s="1" t="s">
        <v>40</v>
      </c>
      <c r="D5" s="1">
        <f>'Raw Data'!D15+'Raw Data'!D17+'Raw Data'!D19</f>
        <v>3490</v>
      </c>
      <c r="E5" s="1">
        <f>'Raw Data'!T15+'Raw Data'!T17+'Raw Data'!T19</f>
        <v>0.92044999999999977</v>
      </c>
      <c r="F5" s="1">
        <v>0</v>
      </c>
    </row>
    <row r="6" spans="1:6" x14ac:dyDescent="0.25">
      <c r="A6" s="1">
        <v>5</v>
      </c>
      <c r="B6" s="1">
        <v>0.3</v>
      </c>
      <c r="C6" s="1" t="s">
        <v>41</v>
      </c>
      <c r="D6" s="1">
        <f>'Raw Data'!D21+'Raw Data'!D24+'Raw Data'!D26</f>
        <v>4100</v>
      </c>
      <c r="E6" s="1">
        <f>+'Raw Data'!T21+'Raw Data'!T24+'Raw Data'!T26</f>
        <v>1.03165</v>
      </c>
      <c r="F6" s="1">
        <v>0</v>
      </c>
    </row>
    <row r="7" spans="1:6" x14ac:dyDescent="0.25">
      <c r="A7" s="1">
        <v>6</v>
      </c>
      <c r="B7" s="1">
        <v>0.45</v>
      </c>
      <c r="C7" s="1" t="s">
        <v>42</v>
      </c>
      <c r="D7" s="1">
        <f>'Raw Data'!D29+'Raw Data'!D32+'Raw Data'!D35+'Raw Data'!D36</f>
        <v>4565</v>
      </c>
      <c r="E7" s="1">
        <f>'Raw Data'!T29+'Raw Data'!T32+'Raw Data'!T36+'Raw Data'!T35</f>
        <v>1.5365500000000003</v>
      </c>
      <c r="F7" s="1">
        <v>0</v>
      </c>
    </row>
    <row r="8" spans="1:6" x14ac:dyDescent="0.25">
      <c r="A8" s="1">
        <v>7</v>
      </c>
      <c r="B8" s="1">
        <v>0.53</v>
      </c>
      <c r="C8" s="1" t="s">
        <v>43</v>
      </c>
      <c r="D8" s="1">
        <f>'Raw Data'!D37+'Raw Data'!D38+'Raw Data'!D40+'Raw Data'!D39</f>
        <v>4620</v>
      </c>
      <c r="E8" s="1">
        <f>'Raw Data'!T37+'Raw Data'!T38+'Raw Data'!T39+'Raw Data'!T40</f>
        <v>1.0330499999999998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S5670</vt:lpstr>
      <vt:lpstr>S5674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2016-07-18T20:20:27Z</dcterms:modified>
</cp:coreProperties>
</file>